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ristian.Acosta\Documents\"/>
    </mc:Choice>
  </mc:AlternateContent>
  <xr:revisionPtr revIDLastSave="0" documentId="13_ncr:1_{6AF9970F-C862-481C-B4D0-D22A9FA022C1}" xr6:coauthVersionLast="47" xr6:coauthVersionMax="47" xr10:uidLastSave="{00000000-0000-0000-0000-000000000000}"/>
  <bookViews>
    <workbookView xWindow="-108" yWindow="-108" windowWidth="23256" windowHeight="12456" activeTab="1" xr2:uid="{F9F5041F-65D4-4BDF-90C2-8132D84203F3}"/>
  </bookViews>
  <sheets>
    <sheet name="Base" sheetId="1" r:id="rId1"/>
    <sheet name="DashBoard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4" l="1"/>
  <c r="G6" i="4"/>
  <c r="F6" i="4"/>
  <c r="E6" i="4"/>
  <c r="F3" i="1"/>
  <c r="G3" i="1" s="1"/>
  <c r="F4" i="1"/>
  <c r="G4" i="1" s="1"/>
  <c r="F5" i="1"/>
  <c r="G5" i="1" s="1"/>
  <c r="F6" i="1"/>
  <c r="G6" i="1" s="1"/>
  <c r="F7" i="1"/>
  <c r="G7" i="1" s="1"/>
  <c r="F8" i="1"/>
  <c r="G8" i="1" s="1"/>
  <c r="F9" i="1"/>
  <c r="G9" i="1" s="1"/>
  <c r="F10" i="1"/>
  <c r="G10" i="1" s="1"/>
  <c r="F11" i="1"/>
  <c r="G11" i="1" s="1"/>
  <c r="F12" i="1"/>
  <c r="G12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20" i="1"/>
  <c r="G20" i="1" s="1"/>
  <c r="F21" i="1"/>
  <c r="G21" i="1" s="1"/>
  <c r="F2" i="1"/>
  <c r="J6" i="4" l="1"/>
  <c r="G2" i="1"/>
  <c r="I6" i="4"/>
</calcChain>
</file>

<file path=xl/sharedStrings.xml><?xml version="1.0" encoding="utf-8"?>
<sst xmlns="http://schemas.openxmlformats.org/spreadsheetml/2006/main" count="95" uniqueCount="58">
  <si>
    <t>Serial</t>
  </si>
  <si>
    <t>Marca</t>
  </si>
  <si>
    <t>Usuario</t>
  </si>
  <si>
    <t>Area</t>
  </si>
  <si>
    <t>Asus</t>
  </si>
  <si>
    <t>Dell</t>
  </si>
  <si>
    <t>Acer</t>
  </si>
  <si>
    <t>Lenovo</t>
  </si>
  <si>
    <t>Hp</t>
  </si>
  <si>
    <t>Toshiba</t>
  </si>
  <si>
    <t>Apple</t>
  </si>
  <si>
    <t>PC01</t>
  </si>
  <si>
    <t>PC02</t>
  </si>
  <si>
    <t>PC03</t>
  </si>
  <si>
    <t>PC04</t>
  </si>
  <si>
    <t>PC05</t>
  </si>
  <si>
    <t>PC06</t>
  </si>
  <si>
    <t>PC07</t>
  </si>
  <si>
    <t>PC08</t>
  </si>
  <si>
    <t>PC09</t>
  </si>
  <si>
    <t>PC10</t>
  </si>
  <si>
    <t>PC11</t>
  </si>
  <si>
    <t>PC12</t>
  </si>
  <si>
    <t>PC13</t>
  </si>
  <si>
    <t>PC14</t>
  </si>
  <si>
    <t>PC15</t>
  </si>
  <si>
    <t>PC16</t>
  </si>
  <si>
    <t>PC17</t>
  </si>
  <si>
    <t>PC18</t>
  </si>
  <si>
    <t>PC19</t>
  </si>
  <si>
    <t>PC20</t>
  </si>
  <si>
    <t>Mateo González</t>
  </si>
  <si>
    <t>Valentina Rojas</t>
  </si>
  <si>
    <t>Sebastián Martínez</t>
  </si>
  <si>
    <t>Camila Torres</t>
  </si>
  <si>
    <t>Nicolás Herrera</t>
  </si>
  <si>
    <t>Isabella Castro</t>
  </si>
  <si>
    <t>Santiago Ramírez</t>
  </si>
  <si>
    <t>Mariana Vargas</t>
  </si>
  <si>
    <t>Lucas Mendoza</t>
  </si>
  <si>
    <t>Daniela Ortiz</t>
  </si>
  <si>
    <t>Tomás Navarro</t>
  </si>
  <si>
    <t>Gabriela Silva</t>
  </si>
  <si>
    <t>Emiliano Paredes</t>
  </si>
  <si>
    <t>Sofía Romero</t>
  </si>
  <si>
    <t>Joaquín Duarte</t>
  </si>
  <si>
    <t>Renata Salazar</t>
  </si>
  <si>
    <t>Thiago Castillo</t>
  </si>
  <si>
    <t>Antonella Fuentes</t>
  </si>
  <si>
    <t>Bruno Cabrera</t>
  </si>
  <si>
    <t>Victoria Peña</t>
  </si>
  <si>
    <t>Fecha Compra</t>
  </si>
  <si>
    <t>Bienestar</t>
  </si>
  <si>
    <t>Desarrollo</t>
  </si>
  <si>
    <t>TI</t>
  </si>
  <si>
    <t>Meses de antigüedad</t>
  </si>
  <si>
    <t>Estado</t>
  </si>
  <si>
    <t>Buscar Serial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</si>
</sst>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0"/>
      <name val="Malgun Gothic"/>
      <family val="2"/>
    </font>
    <font>
      <sz val="11"/>
      <color theme="1"/>
      <name val="Malgun Gothic"/>
      <family val="2"/>
    </font>
    <font>
      <sz val="12"/>
      <color theme="1"/>
      <name val="Malgun Gothic"/>
      <family val="2"/>
    </font>
    <font>
      <sz val="20"/>
      <name val="Malgun Gothic"/>
      <family val="2"/>
    </font>
    <font>
      <sz val="2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4" fontId="4" fillId="3" borderId="1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14" fontId="4" fillId="3" borderId="8" xfId="0" applyNumberFormat="1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numFmt numFmtId="0" formatCode="General"/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numFmt numFmtId="0" formatCode="General"/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numFmt numFmtId="19" formatCode="d/mm/yyyy"/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Malgun Gothic"/>
        <family val="2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Malgun Gothic"/>
        <family val="2"/>
        <scheme val="none"/>
      </font>
      <fill>
        <patternFill patternType="solid">
          <fgColor indexed="64"/>
          <bgColor theme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471EB37-F2CE-4B18-A08C-915F31B5F69E}" name="Tabla1" displayName="Tabla1" ref="A1:G21" totalsRowShown="0" headerRowDxfId="10" headerRowBorderDxfId="9" tableBorderDxfId="8" totalsRowBorderDxfId="7">
  <autoFilter ref="A1:G21" xr:uid="{F471EB37-F2CE-4B18-A08C-915F31B5F69E}"/>
  <tableColumns count="7">
    <tableColumn id="1" xr3:uid="{9ACF93D2-BE70-414C-9DC5-EEEB8FE6A4F6}" name="Serial" dataDxfId="6"/>
    <tableColumn id="2" xr3:uid="{B1CA4280-DD5A-42E1-B190-1BDF51DFFF01}" name="Marca" dataDxfId="5"/>
    <tableColumn id="3" xr3:uid="{C5E13106-84F9-47F0-BB43-D8648BA39522}" name="Usuario" dataDxfId="4"/>
    <tableColumn id="4" xr3:uid="{53A428AD-D951-4055-B650-A1E1E6F2046B}" name="Area" dataDxfId="3"/>
    <tableColumn id="5" xr3:uid="{3931FFB6-F909-46EE-8222-55AE730187EE}" name="Fecha Compra" dataDxfId="2"/>
    <tableColumn id="6" xr3:uid="{568DD5F5-66D0-4D01-B0A7-230E83429F66}" name="Meses de antigüedad" dataDxfId="1">
      <calculatedColumnFormula>DATEDIF(E2,TODAY(),"M")</calculatedColumnFormula>
    </tableColumn>
    <tableColumn id="7" xr3:uid="{FB581EC4-7BFB-4BE6-B8F2-E657E31B9B82}" name="Estado" dataDxfId="0">
      <calculatedColumnFormula>IF(F2&gt;=48, "Remplazo","Operativo")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22EB6-C9B6-4175-94F4-5FBAE2B89785}">
  <dimension ref="A1:G21"/>
  <sheetViews>
    <sheetView workbookViewId="0">
      <selection activeCell="G2" sqref="G2"/>
    </sheetView>
  </sheetViews>
  <sheetFormatPr baseColWidth="10" defaultColWidth="5.6640625" defaultRowHeight="17.399999999999999" x14ac:dyDescent="0.3"/>
  <cols>
    <col min="1" max="1" width="8.5546875" style="1" customWidth="1"/>
    <col min="2" max="2" width="9.44140625" style="1" customWidth="1"/>
    <col min="3" max="3" width="20.33203125" style="1" bestFit="1" customWidth="1"/>
    <col min="4" max="4" width="11.21875" style="1" bestFit="1" customWidth="1"/>
    <col min="5" max="5" width="18" style="1" customWidth="1"/>
    <col min="6" max="6" width="25.77734375" style="1" customWidth="1"/>
    <col min="7" max="7" width="11.77734375" style="1" bestFit="1" customWidth="1"/>
    <col min="8" max="16384" width="5.6640625" style="1"/>
  </cols>
  <sheetData>
    <row r="1" spans="1:7" ht="19.2" x14ac:dyDescent="0.3">
      <c r="A1" s="6" t="s">
        <v>0</v>
      </c>
      <c r="B1" s="7" t="s">
        <v>1</v>
      </c>
      <c r="C1" s="7" t="s">
        <v>2</v>
      </c>
      <c r="D1" s="7" t="s">
        <v>3</v>
      </c>
      <c r="E1" s="7" t="s">
        <v>51</v>
      </c>
      <c r="F1" s="7" t="s">
        <v>55</v>
      </c>
      <c r="G1" s="8" t="s">
        <v>56</v>
      </c>
    </row>
    <row r="2" spans="1:7" ht="19.2" x14ac:dyDescent="0.3">
      <c r="A2" s="4" t="s">
        <v>11</v>
      </c>
      <c r="B2" s="2" t="s">
        <v>4</v>
      </c>
      <c r="C2" s="2" t="s">
        <v>31</v>
      </c>
      <c r="D2" s="2" t="s">
        <v>52</v>
      </c>
      <c r="E2" s="3">
        <v>42740</v>
      </c>
      <c r="F2" s="2">
        <f t="shared" ref="F2:F21" ca="1" si="0">DATEDIF(E2,TODAY(),"M")</f>
        <v>110</v>
      </c>
      <c r="G2" s="5" t="str">
        <f t="shared" ref="G2:G21" ca="1" si="1">IF(F2&gt;=48, "Remplazo","Operativo")</f>
        <v>Remplazo</v>
      </c>
    </row>
    <row r="3" spans="1:7" ht="19.2" x14ac:dyDescent="0.3">
      <c r="A3" s="4" t="s">
        <v>12</v>
      </c>
      <c r="B3" s="2" t="s">
        <v>5</v>
      </c>
      <c r="C3" s="2" t="s">
        <v>32</v>
      </c>
      <c r="D3" s="2" t="s">
        <v>53</v>
      </c>
      <c r="E3" s="3">
        <v>45373</v>
      </c>
      <c r="F3" s="2">
        <f t="shared" ca="1" si="0"/>
        <v>23</v>
      </c>
      <c r="G3" s="5" t="str">
        <f t="shared" ca="1" si="1"/>
        <v>Operativo</v>
      </c>
    </row>
    <row r="4" spans="1:7" ht="19.2" x14ac:dyDescent="0.3">
      <c r="A4" s="4" t="s">
        <v>13</v>
      </c>
      <c r="B4" s="2" t="s">
        <v>6</v>
      </c>
      <c r="C4" s="2" t="s">
        <v>33</v>
      </c>
      <c r="D4" s="2" t="s">
        <v>54</v>
      </c>
      <c r="E4" s="3">
        <v>45487</v>
      </c>
      <c r="F4" s="2">
        <f t="shared" ca="1" si="0"/>
        <v>20</v>
      </c>
      <c r="G4" s="5" t="str">
        <f t="shared" ca="1" si="1"/>
        <v>Operativo</v>
      </c>
    </row>
    <row r="5" spans="1:7" ht="19.2" x14ac:dyDescent="0.3">
      <c r="A5" s="4" t="s">
        <v>14</v>
      </c>
      <c r="B5" s="2" t="s">
        <v>5</v>
      </c>
      <c r="C5" s="2" t="s">
        <v>34</v>
      </c>
      <c r="D5" s="2" t="s">
        <v>52</v>
      </c>
      <c r="E5" s="3">
        <v>45595</v>
      </c>
      <c r="F5" s="2">
        <f t="shared" ca="1" si="0"/>
        <v>16</v>
      </c>
      <c r="G5" s="5" t="str">
        <f t="shared" ca="1" si="1"/>
        <v>Operativo</v>
      </c>
    </row>
    <row r="6" spans="1:7" ht="19.2" x14ac:dyDescent="0.3">
      <c r="A6" s="4" t="s">
        <v>15</v>
      </c>
      <c r="B6" s="2" t="s">
        <v>5</v>
      </c>
      <c r="C6" s="2" t="s">
        <v>35</v>
      </c>
      <c r="D6" s="2" t="s">
        <v>54</v>
      </c>
      <c r="E6" s="3">
        <v>44174</v>
      </c>
      <c r="F6" s="2">
        <f t="shared" ca="1" si="0"/>
        <v>63</v>
      </c>
      <c r="G6" s="5" t="str">
        <f t="shared" ca="1" si="1"/>
        <v>Remplazo</v>
      </c>
    </row>
    <row r="7" spans="1:7" ht="19.2" x14ac:dyDescent="0.3">
      <c r="A7" s="4" t="s">
        <v>16</v>
      </c>
      <c r="B7" s="2" t="s">
        <v>7</v>
      </c>
      <c r="C7" s="2" t="s">
        <v>36</v>
      </c>
      <c r="D7" s="2" t="s">
        <v>53</v>
      </c>
      <c r="E7" s="3">
        <v>45706</v>
      </c>
      <c r="F7" s="2">
        <f t="shared" ca="1" si="0"/>
        <v>12</v>
      </c>
      <c r="G7" s="5" t="str">
        <f t="shared" ca="1" si="1"/>
        <v>Operativo</v>
      </c>
    </row>
    <row r="8" spans="1:7" ht="19.2" x14ac:dyDescent="0.3">
      <c r="A8" s="4" t="s">
        <v>17</v>
      </c>
      <c r="B8" s="2" t="s">
        <v>7</v>
      </c>
      <c r="C8" s="2" t="s">
        <v>37</v>
      </c>
      <c r="D8" s="2" t="s">
        <v>52</v>
      </c>
      <c r="E8" s="3">
        <v>40295</v>
      </c>
      <c r="F8" s="2">
        <f t="shared" ca="1" si="0"/>
        <v>190</v>
      </c>
      <c r="G8" s="5" t="str">
        <f t="shared" ca="1" si="1"/>
        <v>Remplazo</v>
      </c>
    </row>
    <row r="9" spans="1:7" ht="19.2" x14ac:dyDescent="0.3">
      <c r="A9" s="4" t="s">
        <v>18</v>
      </c>
      <c r="B9" s="2" t="s">
        <v>7</v>
      </c>
      <c r="C9" s="2" t="s">
        <v>38</v>
      </c>
      <c r="D9" s="2" t="s">
        <v>54</v>
      </c>
      <c r="E9" s="3">
        <v>45819</v>
      </c>
      <c r="F9" s="2">
        <f t="shared" ca="1" si="0"/>
        <v>9</v>
      </c>
      <c r="G9" s="5" t="str">
        <f t="shared" ca="1" si="1"/>
        <v>Operativo</v>
      </c>
    </row>
    <row r="10" spans="1:7" ht="19.2" x14ac:dyDescent="0.3">
      <c r="A10" s="4" t="s">
        <v>19</v>
      </c>
      <c r="B10" s="2" t="s">
        <v>8</v>
      </c>
      <c r="C10" s="2" t="s">
        <v>39</v>
      </c>
      <c r="D10" s="2" t="s">
        <v>52</v>
      </c>
      <c r="E10" s="3">
        <v>45872</v>
      </c>
      <c r="F10" s="2">
        <f t="shared" ca="1" si="0"/>
        <v>7</v>
      </c>
      <c r="G10" s="5" t="str">
        <f t="shared" ca="1" si="1"/>
        <v>Operativo</v>
      </c>
    </row>
    <row r="11" spans="1:7" ht="19.2" x14ac:dyDescent="0.3">
      <c r="A11" s="4" t="s">
        <v>20</v>
      </c>
      <c r="B11" s="2" t="s">
        <v>9</v>
      </c>
      <c r="C11" s="2" t="s">
        <v>40</v>
      </c>
      <c r="D11" s="2" t="s">
        <v>54</v>
      </c>
      <c r="E11" s="3">
        <v>45929</v>
      </c>
      <c r="F11" s="2">
        <f t="shared" ca="1" si="0"/>
        <v>5</v>
      </c>
      <c r="G11" s="5" t="str">
        <f t="shared" ca="1" si="1"/>
        <v>Operativo</v>
      </c>
    </row>
    <row r="12" spans="1:7" ht="19.2" x14ac:dyDescent="0.3">
      <c r="A12" s="4" t="s">
        <v>21</v>
      </c>
      <c r="B12" s="2" t="s">
        <v>10</v>
      </c>
      <c r="C12" s="2" t="s">
        <v>41</v>
      </c>
      <c r="D12" s="2" t="s">
        <v>52</v>
      </c>
      <c r="E12" s="3">
        <v>45976</v>
      </c>
      <c r="F12" s="2">
        <f t="shared" ca="1" si="0"/>
        <v>4</v>
      </c>
      <c r="G12" s="5" t="str">
        <f t="shared" ca="1" si="1"/>
        <v>Operativo</v>
      </c>
    </row>
    <row r="13" spans="1:7" ht="19.2" x14ac:dyDescent="0.3">
      <c r="A13" s="4" t="s">
        <v>22</v>
      </c>
      <c r="B13" s="2" t="s">
        <v>5</v>
      </c>
      <c r="C13" s="2" t="s">
        <v>42</v>
      </c>
      <c r="D13" s="2" t="s">
        <v>53</v>
      </c>
      <c r="E13" s="3">
        <v>46029</v>
      </c>
      <c r="F13" s="2">
        <f t="shared" ca="1" si="0"/>
        <v>2</v>
      </c>
      <c r="G13" s="5" t="str">
        <f t="shared" ca="1" si="1"/>
        <v>Operativo</v>
      </c>
    </row>
    <row r="14" spans="1:7" ht="19.2" x14ac:dyDescent="0.3">
      <c r="A14" s="4" t="s">
        <v>23</v>
      </c>
      <c r="B14" s="2" t="s">
        <v>6</v>
      </c>
      <c r="C14" s="2" t="s">
        <v>43</v>
      </c>
      <c r="D14" s="2" t="s">
        <v>53</v>
      </c>
      <c r="E14" s="3">
        <v>46072</v>
      </c>
      <c r="F14" s="2">
        <f t="shared" ca="1" si="0"/>
        <v>0</v>
      </c>
      <c r="G14" s="5" t="str">
        <f t="shared" ca="1" si="1"/>
        <v>Operativo</v>
      </c>
    </row>
    <row r="15" spans="1:7" ht="19.2" x14ac:dyDescent="0.3">
      <c r="A15" s="4" t="s">
        <v>24</v>
      </c>
      <c r="B15" s="2" t="s">
        <v>5</v>
      </c>
      <c r="C15" s="2" t="s">
        <v>44</v>
      </c>
      <c r="D15" s="2" t="s">
        <v>52</v>
      </c>
      <c r="E15" s="3">
        <v>46082</v>
      </c>
      <c r="F15" s="2">
        <f t="shared" ca="1" si="0"/>
        <v>0</v>
      </c>
      <c r="G15" s="5" t="str">
        <f t="shared" ca="1" si="1"/>
        <v>Operativo</v>
      </c>
    </row>
    <row r="16" spans="1:7" ht="19.2" x14ac:dyDescent="0.3">
      <c r="A16" s="4" t="s">
        <v>25</v>
      </c>
      <c r="B16" s="2" t="s">
        <v>5</v>
      </c>
      <c r="C16" s="2" t="s">
        <v>45</v>
      </c>
      <c r="D16" s="2" t="s">
        <v>52</v>
      </c>
      <c r="E16" s="3">
        <v>46097</v>
      </c>
      <c r="F16" s="2">
        <f t="shared" ca="1" si="0"/>
        <v>0</v>
      </c>
      <c r="G16" s="5" t="str">
        <f t="shared" ca="1" si="1"/>
        <v>Operativo</v>
      </c>
    </row>
    <row r="17" spans="1:7" ht="19.2" x14ac:dyDescent="0.3">
      <c r="A17" s="4" t="s">
        <v>26</v>
      </c>
      <c r="B17" s="2" t="s">
        <v>7</v>
      </c>
      <c r="C17" s="2" t="s">
        <v>46</v>
      </c>
      <c r="D17" s="2" t="s">
        <v>52</v>
      </c>
      <c r="E17" s="3">
        <v>45424</v>
      </c>
      <c r="F17" s="2">
        <f t="shared" ca="1" si="0"/>
        <v>22</v>
      </c>
      <c r="G17" s="5" t="str">
        <f t="shared" ca="1" si="1"/>
        <v>Operativo</v>
      </c>
    </row>
    <row r="18" spans="1:7" ht="19.2" x14ac:dyDescent="0.3">
      <c r="A18" s="4" t="s">
        <v>27</v>
      </c>
      <c r="B18" s="2" t="s">
        <v>4</v>
      </c>
      <c r="C18" s="2" t="s">
        <v>47</v>
      </c>
      <c r="D18" s="2" t="s">
        <v>54</v>
      </c>
      <c r="E18" s="3">
        <v>45532</v>
      </c>
      <c r="F18" s="2">
        <f t="shared" ca="1" si="0"/>
        <v>18</v>
      </c>
      <c r="G18" s="5" t="str">
        <f t="shared" ca="1" si="1"/>
        <v>Operativo</v>
      </c>
    </row>
    <row r="19" spans="1:7" ht="19.2" x14ac:dyDescent="0.3">
      <c r="A19" s="4" t="s">
        <v>28</v>
      </c>
      <c r="B19" s="2" t="s">
        <v>4</v>
      </c>
      <c r="C19" s="2" t="s">
        <v>48</v>
      </c>
      <c r="D19" s="2" t="s">
        <v>52</v>
      </c>
      <c r="E19" s="3">
        <v>45678</v>
      </c>
      <c r="F19" s="2">
        <f t="shared" ca="1" si="0"/>
        <v>13</v>
      </c>
      <c r="G19" s="5" t="str">
        <f t="shared" ca="1" si="1"/>
        <v>Operativo</v>
      </c>
    </row>
    <row r="20" spans="1:7" ht="19.2" x14ac:dyDescent="0.3">
      <c r="A20" s="4" t="s">
        <v>29</v>
      </c>
      <c r="B20" s="2" t="s">
        <v>5</v>
      </c>
      <c r="C20" s="2" t="s">
        <v>49</v>
      </c>
      <c r="D20" s="2" t="s">
        <v>53</v>
      </c>
      <c r="E20" s="3">
        <v>45940</v>
      </c>
      <c r="F20" s="2">
        <f t="shared" ca="1" si="0"/>
        <v>5</v>
      </c>
      <c r="G20" s="5" t="str">
        <f t="shared" ca="1" si="1"/>
        <v>Operativo</v>
      </c>
    </row>
    <row r="21" spans="1:7" ht="19.2" x14ac:dyDescent="0.3">
      <c r="A21" s="9" t="s">
        <v>30</v>
      </c>
      <c r="B21" s="10" t="s">
        <v>10</v>
      </c>
      <c r="C21" s="10" t="s">
        <v>50</v>
      </c>
      <c r="D21" s="10" t="s">
        <v>53</v>
      </c>
      <c r="E21" s="11">
        <v>46086</v>
      </c>
      <c r="F21" s="10">
        <f t="shared" ca="1" si="0"/>
        <v>0</v>
      </c>
      <c r="G21" s="5" t="str">
        <f t="shared" ca="1" si="1"/>
        <v>Operativo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50C0D1-B961-4FC9-91B6-3A5243BE6ADB}">
  <dimension ref="D5:J6"/>
  <sheetViews>
    <sheetView tabSelected="1" zoomScale="94" workbookViewId="0">
      <selection activeCell="D7" sqref="D7"/>
    </sheetView>
  </sheetViews>
  <sheetFormatPr baseColWidth="10" defaultRowHeight="14.4" x14ac:dyDescent="0.3"/>
  <cols>
    <col min="1" max="1" width="6.6640625" bestFit="1" customWidth="1"/>
    <col min="2" max="2" width="7.5546875" bestFit="1" customWidth="1"/>
    <col min="3" max="3" width="13.6640625" bestFit="1" customWidth="1"/>
    <col min="4" max="4" width="22.77734375" bestFit="1" customWidth="1"/>
    <col min="5" max="5" width="11.6640625" bestFit="1" customWidth="1"/>
    <col min="6" max="6" width="25" bestFit="1" customWidth="1"/>
    <col min="7" max="7" width="15.33203125" bestFit="1" customWidth="1"/>
    <col min="8" max="8" width="25.77734375" bestFit="1" customWidth="1"/>
    <col min="9" max="9" width="38.109375" bestFit="1" customWidth="1"/>
    <col min="10" max="10" width="16" bestFit="1" customWidth="1"/>
  </cols>
  <sheetData>
    <row r="5" spans="4:10" ht="30" x14ac:dyDescent="0.3">
      <c r="D5" s="12" t="s">
        <v>57</v>
      </c>
      <c r="E5" s="12" t="s">
        <v>1</v>
      </c>
      <c r="F5" s="12" t="s">
        <v>2</v>
      </c>
      <c r="G5" s="12" t="s">
        <v>3</v>
      </c>
      <c r="H5" s="12" t="s">
        <v>51</v>
      </c>
      <c r="I5" s="12" t="s">
        <v>55</v>
      </c>
      <c r="J5" s="12" t="s">
        <v>56</v>
      </c>
    </row>
    <row r="6" spans="4:10" ht="25.8" x14ac:dyDescent="0.5">
      <c r="D6" s="13" t="s">
        <v>12</v>
      </c>
      <c r="E6" s="13" t="str">
        <f>VLOOKUP($D$6,Tabla1[],2,FALSE)</f>
        <v>Dell</v>
      </c>
      <c r="F6" s="13" t="str">
        <f>VLOOKUP($D$6,Tabla1[],3,FALSE)</f>
        <v>Valentina Rojas</v>
      </c>
      <c r="G6" s="13" t="str">
        <f>VLOOKUP($D$6,Tabla1[],4,FALSE)</f>
        <v>Desarrollo</v>
      </c>
      <c r="H6" s="14">
        <f>VLOOKUP($D$6,Tabla1[],5,FALSE)</f>
        <v>45373</v>
      </c>
      <c r="I6" s="13">
        <f ca="1">VLOOKUP($D$6,Tabla1[],6,FALSE)</f>
        <v>23</v>
      </c>
      <c r="J6" s="13" t="str">
        <f ca="1">VLOOKUP($D$6,Tabla1[],7,FALSE)</f>
        <v>Operativo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Base</vt:lpstr>
      <vt:lpstr>DashBoard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Alejandro Acosta Imbachi</dc:creator>
  <cp:lastModifiedBy>Cristian Alejandro Acosta Imbachi</cp:lastModifiedBy>
  <dcterms:created xsi:type="dcterms:W3CDTF">2026-03-17T14:37:21Z</dcterms:created>
  <dcterms:modified xsi:type="dcterms:W3CDTF">2026-03-17T17:40:26Z</dcterms:modified>
</cp:coreProperties>
</file>